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70" activeTab="0"/>
  </bookViews>
  <sheets>
    <sheet name="DSGA" sheetId="1" r:id="rId1"/>
  </sheets>
  <definedNames/>
  <calcPr fullCalcOnLoad="1"/>
</workbook>
</file>

<file path=xl/sharedStrings.xml><?xml version="1.0" encoding="utf-8"?>
<sst xmlns="http://schemas.openxmlformats.org/spreadsheetml/2006/main" count="174" uniqueCount="123">
  <si>
    <t xml:space="preserve">  </t>
  </si>
  <si>
    <t>II - ESIGENZE DI FAMIGLIA</t>
  </si>
  <si>
    <t xml:space="preserve">A </t>
  </si>
  <si>
    <t xml:space="preserve">     A1</t>
  </si>
  <si>
    <t xml:space="preserve">     D</t>
  </si>
  <si>
    <t>C</t>
  </si>
  <si>
    <t>D</t>
  </si>
  <si>
    <t>Ruolo</t>
  </si>
  <si>
    <t xml:space="preserve">  Pre-ruolo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</si>
  <si>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</si>
  <si>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</si>
  <si>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</si>
  <si>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</si>
  <si>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</si>
  <si>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</si>
  <si>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</si>
  <si>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</si>
  <si>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</si>
  <si>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</si>
  <si>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</si>
  <si>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</si>
  <si>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</si>
  <si>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</si>
  <si>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</si>
  <si>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</si>
  <si>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</si>
  <si>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</si>
  <si>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</si>
  <si>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TOTALE PUNTI TITOLI GEN.</t>
  </si>
  <si>
    <t>TOTALE</t>
  </si>
  <si>
    <t>NOTE</t>
  </si>
  <si>
    <t>**</t>
  </si>
  <si>
    <t xml:space="preserve">x 1 </t>
  </si>
  <si>
    <t>+12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</si>
  <si>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</si>
  <si>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 xml:space="preserve"> Ruolo p.i.</t>
  </si>
  <si>
    <r>
      <t xml:space="preserve">Inserire numero mesi </t>
    </r>
    <r>
      <rPr>
        <sz val="8"/>
        <color indexed="10"/>
        <rFont val="Arial"/>
        <family val="2"/>
      </rPr>
      <t>*</t>
    </r>
  </si>
  <si>
    <t>x 2</t>
  </si>
  <si>
    <t>B1</t>
  </si>
  <si>
    <t xml:space="preserve">               I -  A  N  Z  I  A  N  I  T  A'    D I     S   E   R   V  I  Z  I  O</t>
  </si>
  <si>
    <t xml:space="preserve">  C</t>
  </si>
  <si>
    <t>Ruolo PA-EL</t>
  </si>
  <si>
    <t>Servizio Ruolo P.A - E.L.</t>
  </si>
  <si>
    <t xml:space="preserve">x 8 </t>
  </si>
  <si>
    <t xml:space="preserve">x 12 </t>
  </si>
  <si>
    <t>E</t>
  </si>
  <si>
    <t xml:space="preserve">x 4 </t>
  </si>
  <si>
    <t>+40</t>
  </si>
  <si>
    <t>+24</t>
  </si>
  <si>
    <t>x 16</t>
  </si>
  <si>
    <t>Concorso per esami r. app.</t>
  </si>
  <si>
    <t>Concorso per esami liv.sup.</t>
  </si>
  <si>
    <t xml:space="preserve">   B</t>
  </si>
  <si>
    <t xml:space="preserve">   A</t>
  </si>
  <si>
    <t xml:space="preserve">+12 </t>
  </si>
  <si>
    <t xml:space="preserve">  B</t>
  </si>
  <si>
    <t xml:space="preserve">  D</t>
  </si>
  <si>
    <r>
      <t>Continuità scuola</t>
    </r>
    <r>
      <rPr>
        <sz val="8"/>
        <color indexed="10"/>
        <rFont val="Arial"/>
        <family val="2"/>
      </rPr>
      <t>***</t>
    </r>
  </si>
  <si>
    <t xml:space="preserve">  III - TIT. GENERALI</t>
  </si>
  <si>
    <t xml:space="preserve"> Pre-ruolo p.i.</t>
  </si>
  <si>
    <r>
      <t>Inserire mesi non di ruolo</t>
    </r>
    <r>
      <rPr>
        <sz val="8"/>
        <color indexed="10"/>
        <rFont val="Arial"/>
        <family val="2"/>
      </rPr>
      <t>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</si>
  <si>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</si>
  <si>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</si>
  <si>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</si>
  <si>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t>B</t>
  </si>
  <si>
    <t>Entro il quinquennio</t>
  </si>
  <si>
    <t>Oltre il quinquennio</t>
  </si>
  <si>
    <t>Mancata presentaz. dom. trasf. per un triennio (da 2000/01 a 2007/08)</t>
  </si>
  <si>
    <t xml:space="preserve">GALVAGNO </t>
  </si>
  <si>
    <t>MICHELA</t>
  </si>
  <si>
    <t>SI</t>
  </si>
  <si>
    <t>GIORDANENGO</t>
  </si>
  <si>
    <t>NORMA</t>
  </si>
  <si>
    <t>COZZOLINO</t>
  </si>
  <si>
    <t>IMMACOLATA</t>
  </si>
  <si>
    <t>MATTEODO</t>
  </si>
  <si>
    <t>BERNARDINO</t>
  </si>
  <si>
    <t>DAO</t>
  </si>
  <si>
    <t>MARIA LUCIA</t>
  </si>
  <si>
    <t>CALLIERO</t>
  </si>
  <si>
    <t>IRENE</t>
  </si>
  <si>
    <t>CASTAGNO</t>
  </si>
  <si>
    <t>MARIA ADELAIDE</t>
  </si>
  <si>
    <t>VALLAURI</t>
  </si>
  <si>
    <t>GIUSEPPINA</t>
  </si>
  <si>
    <t>VALERIO</t>
  </si>
  <si>
    <t>SIRACUSA</t>
  </si>
  <si>
    <t>CIASULLO</t>
  </si>
  <si>
    <t>ANGELA</t>
  </si>
  <si>
    <t>GIANOGLIO</t>
  </si>
  <si>
    <t>CATTERINA</t>
  </si>
  <si>
    <t xml:space="preserve">ODASSO </t>
  </si>
  <si>
    <t>VANNA</t>
  </si>
  <si>
    <t>VIGLIETTI</t>
  </si>
  <si>
    <t>WILMA</t>
  </si>
  <si>
    <t>MICHELIS</t>
  </si>
  <si>
    <t>BRUNA</t>
  </si>
  <si>
    <t>ZENITTO</t>
  </si>
  <si>
    <t>CINZIA</t>
  </si>
  <si>
    <t>CESANA</t>
  </si>
  <si>
    <t>MARIA PIA</t>
  </si>
  <si>
    <t>GAMERRA</t>
  </si>
  <si>
    <t>RAFFAELLA</t>
  </si>
  <si>
    <t>APICELLA</t>
  </si>
  <si>
    <t>ERNESTO</t>
  </si>
  <si>
    <t>FENOGLIO</t>
  </si>
  <si>
    <t>GABRIELLA</t>
  </si>
  <si>
    <t>DIMENSIONAMENTO N. 1</t>
  </si>
  <si>
    <t>DIMENSIONAMENTO N. 2</t>
  </si>
  <si>
    <t>DIMENSIONAMENTO N. 3</t>
  </si>
  <si>
    <t>DIMENSIONAMENTO N. 4</t>
  </si>
  <si>
    <t>DIMENSIONAMENTO N. 5</t>
  </si>
  <si>
    <t>DIMENSIONAMENTO N. 6</t>
  </si>
  <si>
    <t>DIMENSIONAMENTO N. 7</t>
  </si>
  <si>
    <t>DIMENSIONAMENTO N. 8</t>
  </si>
  <si>
    <t>DIMENSIONAMENTO N. 9</t>
  </si>
  <si>
    <t>L.104</t>
  </si>
  <si>
    <t>DIRETTORI SERVIZI GENERALI ED AMMINISTRATIVI</t>
  </si>
  <si>
    <r>
      <t xml:space="preserve">GRADUATORIE PROVVISORIE SINGOLO DIMENSIONAMENTO </t>
    </r>
    <r>
      <rPr>
        <sz val="10"/>
        <rFont val="Arial"/>
        <family val="0"/>
      </rPr>
      <t>- A.S. 2012/2013</t>
    </r>
  </si>
  <si>
    <t>IL REGGENTE</t>
  </si>
  <si>
    <t>Dott.ssa Franca GIORDANO</t>
  </si>
  <si>
    <t>Cuneo, 18 giugno 2012</t>
  </si>
  <si>
    <t>PROT. 5530/C03.a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</si>
</sst>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6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11" fillId="0" borderId="3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textRotation="90" wrapText="1"/>
      <protection/>
    </xf>
    <xf numFmtId="0" fontId="13" fillId="0" borderId="5" xfId="0" applyFont="1" applyBorder="1" applyAlignment="1" applyProtection="1">
      <alignment horizontal="right" vertical="justify" textRotation="90" wrapText="1"/>
      <protection/>
    </xf>
    <xf numFmtId="0" fontId="14" fillId="0" borderId="5" xfId="0" applyFont="1" applyBorder="1" applyAlignment="1" applyProtection="1">
      <alignment horizontal="left" vertical="center" textRotation="90" wrapText="1"/>
      <protection/>
    </xf>
    <xf numFmtId="0" fontId="13" fillId="0" borderId="5" xfId="0" applyFont="1" applyBorder="1" applyAlignment="1" applyProtection="1">
      <alignment textRotation="90" wrapText="1"/>
      <protection/>
    </xf>
    <xf numFmtId="0" fontId="11" fillId="0" borderId="6" xfId="0" applyFont="1" applyFill="1" applyBorder="1" applyAlignment="1" applyProtection="1">
      <alignment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 horizontal="left"/>
      <protection/>
    </xf>
    <xf numFmtId="0" fontId="11" fillId="3" borderId="3" xfId="0" applyFont="1" applyFill="1" applyBorder="1" applyAlignment="1" applyProtection="1">
      <alignment textRotation="90" wrapText="1"/>
      <protection/>
    </xf>
    <xf numFmtId="0" fontId="13" fillId="0" borderId="7" xfId="0" applyFont="1" applyBorder="1" applyAlignment="1" applyProtection="1">
      <alignment horizontal="right" vertical="justify" textRotation="90" wrapText="1"/>
      <protection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10" fillId="2" borderId="1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11" fillId="3" borderId="5" xfId="0" applyFont="1" applyFill="1" applyBorder="1" applyAlignment="1" applyProtection="1">
      <alignment horizontal="right" vertical="justify" textRotation="90" wrapText="1"/>
      <protection/>
    </xf>
    <xf numFmtId="0" fontId="11" fillId="3" borderId="2" xfId="0" applyFont="1" applyFill="1" applyBorder="1" applyAlignment="1" applyProtection="1">
      <alignment textRotation="90" wrapText="1"/>
      <protection/>
    </xf>
    <xf numFmtId="0" fontId="11" fillId="3" borderId="10" xfId="0" applyFont="1" applyFill="1" applyBorder="1" applyAlignment="1" applyProtection="1">
      <alignment textRotation="90" wrapText="1"/>
      <protection/>
    </xf>
    <xf numFmtId="0" fontId="11" fillId="3" borderId="5" xfId="0" applyFont="1" applyFill="1" applyBorder="1" applyAlignment="1" applyProtection="1">
      <alignment textRotation="90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textRotation="90" wrapText="1"/>
      <protection/>
    </xf>
    <xf numFmtId="0" fontId="19" fillId="2" borderId="1" xfId="0" applyFont="1" applyFill="1" applyBorder="1" applyAlignment="1" applyProtection="1">
      <alignment/>
      <protection/>
    </xf>
    <xf numFmtId="0" fontId="20" fillId="0" borderId="1" xfId="0" applyFont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11" fillId="4" borderId="20" xfId="0" applyFont="1" applyFill="1" applyBorder="1" applyAlignment="1" applyProtection="1">
      <alignment/>
      <protection/>
    </xf>
    <xf numFmtId="0" fontId="13" fillId="4" borderId="20" xfId="0" applyFont="1" applyFill="1" applyBorder="1" applyAlignment="1" applyProtection="1">
      <alignment textRotation="90" wrapText="1"/>
      <protection/>
    </xf>
    <xf numFmtId="0" fontId="0" fillId="0" borderId="21" xfId="0" applyBorder="1" applyAlignment="1" applyProtection="1">
      <alignment horizontal="center"/>
      <protection/>
    </xf>
    <xf numFmtId="0" fontId="13" fillId="4" borderId="22" xfId="0" applyFont="1" applyFill="1" applyBorder="1" applyAlignment="1" applyProtection="1">
      <alignment textRotation="90" wrapText="1"/>
      <protection/>
    </xf>
    <xf numFmtId="0" fontId="0" fillId="0" borderId="23" xfId="0" applyBorder="1" applyAlignment="1" applyProtection="1">
      <alignment/>
      <protection/>
    </xf>
    <xf numFmtId="0" fontId="6" fillId="0" borderId="24" xfId="0" applyFont="1" applyFill="1" applyBorder="1" applyAlignment="1" applyProtection="1">
      <alignment textRotation="90"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Continuous" vertical="center" wrapText="1"/>
      <protection/>
    </xf>
    <xf numFmtId="0" fontId="23" fillId="0" borderId="27" xfId="0" applyFont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horizontal="centerContinuous" vertical="center" wrapText="1"/>
      <protection/>
    </xf>
    <xf numFmtId="0" fontId="11" fillId="0" borderId="14" xfId="0" applyFont="1" applyBorder="1" applyAlignment="1" applyProtection="1">
      <alignment horizontal="centerContinuous" vertical="center"/>
      <protection/>
    </xf>
    <xf numFmtId="0" fontId="11" fillId="0" borderId="3" xfId="0" applyFont="1" applyBorder="1" applyAlignment="1" applyProtection="1">
      <alignment horizontal="centerContinuous" vertical="center"/>
      <protection/>
    </xf>
    <xf numFmtId="0" fontId="11" fillId="2" borderId="18" xfId="0" applyFont="1" applyFill="1" applyBorder="1" applyAlignment="1" applyProtection="1">
      <alignment horizontal="centerContinuous" vertical="center"/>
      <protection/>
    </xf>
    <xf numFmtId="0" fontId="21" fillId="2" borderId="18" xfId="0" applyFont="1" applyFill="1" applyBorder="1" applyAlignment="1" applyProtection="1">
      <alignment horizontal="centerContinuous" vertical="center"/>
      <protection/>
    </xf>
    <xf numFmtId="0" fontId="11" fillId="0" borderId="2" xfId="0" applyFont="1" applyBorder="1" applyAlignment="1" applyProtection="1">
      <alignment horizontal="centerContinuous" vertical="center"/>
      <protection/>
    </xf>
    <xf numFmtId="0" fontId="11" fillId="2" borderId="2" xfId="0" applyFont="1" applyFill="1" applyBorder="1" applyAlignment="1" applyProtection="1">
      <alignment horizontal="centerContinuous" vertical="center"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Continuous" vertical="center"/>
      <protection/>
    </xf>
    <xf numFmtId="0" fontId="21" fillId="2" borderId="18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/>
      <protection/>
    </xf>
    <xf numFmtId="0" fontId="21" fillId="0" borderId="3" xfId="0" applyFont="1" applyBorder="1" applyAlignment="1" applyProtection="1">
      <alignment horizontal="centerContinuous" vertical="center"/>
      <protection/>
    </xf>
    <xf numFmtId="0" fontId="21" fillId="0" borderId="18" xfId="0" applyFont="1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left"/>
      <protection/>
    </xf>
    <xf numFmtId="0" fontId="20" fillId="2" borderId="1" xfId="0" applyFont="1" applyFill="1" applyBorder="1" applyAlignment="1" applyProtection="1">
      <alignment horizontal="left"/>
      <protection/>
    </xf>
    <xf numFmtId="1" fontId="11" fillId="0" borderId="6" xfId="0" applyNumberFormat="1" applyFont="1" applyFill="1" applyBorder="1" applyAlignment="1" applyProtection="1">
      <alignment horizontal="center"/>
      <protection hidden="1"/>
    </xf>
    <xf numFmtId="1" fontId="11" fillId="4" borderId="30" xfId="0" applyNumberFormat="1" applyFont="1" applyFill="1" applyBorder="1" applyAlignment="1" applyProtection="1">
      <alignment horizontal="center"/>
      <protection/>
    </xf>
    <xf numFmtId="1" fontId="11" fillId="0" borderId="6" xfId="0" applyNumberFormat="1" applyFont="1" applyFill="1" applyBorder="1" applyAlignment="1" applyProtection="1">
      <alignment horizontal="center"/>
      <protection/>
    </xf>
    <xf numFmtId="1" fontId="11" fillId="0" borderId="26" xfId="0" applyNumberFormat="1" applyFont="1" applyFill="1" applyBorder="1" applyAlignment="1" applyProtection="1">
      <alignment horizontal="center"/>
      <protection/>
    </xf>
    <xf numFmtId="1" fontId="11" fillId="4" borderId="22" xfId="0" applyNumberFormat="1" applyFont="1" applyFill="1" applyBorder="1" applyAlignment="1" applyProtection="1">
      <alignment horizontal="center"/>
      <protection/>
    </xf>
    <xf numFmtId="1" fontId="11" fillId="4" borderId="22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49" fontId="11" fillId="0" borderId="33" xfId="0" applyNumberFormat="1" applyFont="1" applyFill="1" applyBorder="1" applyAlignment="1" applyProtection="1">
      <alignment horizontal="center"/>
      <protection/>
    </xf>
    <xf numFmtId="49" fontId="11" fillId="3" borderId="34" xfId="0" applyNumberFormat="1" applyFont="1" applyFill="1" applyBorder="1" applyAlignment="1" applyProtection="1">
      <alignment/>
      <protection/>
    </xf>
    <xf numFmtId="49" fontId="11" fillId="0" borderId="35" xfId="0" applyNumberFormat="1" applyFont="1" applyFill="1" applyBorder="1" applyAlignment="1" applyProtection="1">
      <alignment horizontal="center"/>
      <protection/>
    </xf>
    <xf numFmtId="49" fontId="11" fillId="3" borderId="35" xfId="0" applyNumberFormat="1" applyFont="1" applyFill="1" applyBorder="1" applyAlignment="1" applyProtection="1">
      <alignment horizontal="center"/>
      <protection/>
    </xf>
    <xf numFmtId="49" fontId="11" fillId="3" borderId="32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1" fillId="0" borderId="32" xfId="0" applyNumberFormat="1" applyFont="1" applyFill="1" applyBorder="1" applyAlignment="1" applyProtection="1">
      <alignment horizontal="center"/>
      <protection/>
    </xf>
    <xf numFmtId="49" fontId="11" fillId="0" borderId="36" xfId="0" applyNumberFormat="1" applyFont="1" applyFill="1" applyBorder="1" applyAlignment="1" applyProtection="1">
      <alignment horizontal="center"/>
      <protection/>
    </xf>
    <xf numFmtId="49" fontId="11" fillId="4" borderId="37" xfId="0" applyNumberFormat="1" applyFont="1" applyFill="1" applyBorder="1" applyAlignment="1" applyProtection="1">
      <alignment horizontal="center"/>
      <protection/>
    </xf>
    <xf numFmtId="49" fontId="11" fillId="3" borderId="34" xfId="0" applyNumberFormat="1" applyFont="1" applyFill="1" applyBorder="1" applyAlignment="1" applyProtection="1">
      <alignment horizontal="center"/>
      <protection/>
    </xf>
    <xf numFmtId="49" fontId="11" fillId="3" borderId="36" xfId="0" applyNumberFormat="1" applyFont="1" applyFill="1" applyBorder="1" applyAlignment="1" applyProtection="1">
      <alignment horizontal="center"/>
      <protection/>
    </xf>
    <xf numFmtId="49" fontId="11" fillId="0" borderId="38" xfId="0" applyNumberFormat="1" applyFont="1" applyFill="1" applyBorder="1" applyAlignment="1" applyProtection="1">
      <alignment horizontal="center"/>
      <protection/>
    </xf>
    <xf numFmtId="49" fontId="15" fillId="0" borderId="39" xfId="0" applyNumberFormat="1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/>
    </xf>
    <xf numFmtId="0" fontId="9" fillId="0" borderId="5" xfId="0" applyFont="1" applyBorder="1" applyAlignment="1">
      <alignment/>
    </xf>
    <xf numFmtId="1" fontId="8" fillId="0" borderId="18" xfId="0" applyNumberFormat="1" applyFont="1" applyFill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0" fontId="9" fillId="0" borderId="41" xfId="0" applyFont="1" applyBorder="1" applyAlignment="1">
      <alignment/>
    </xf>
    <xf numFmtId="1" fontId="11" fillId="0" borderId="14" xfId="0" applyNumberFormat="1" applyFont="1" applyFill="1" applyBorder="1" applyAlignment="1" applyProtection="1">
      <alignment horizontal="left"/>
      <protection/>
    </xf>
    <xf numFmtId="0" fontId="0" fillId="0" borderId="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13.140625" style="0" customWidth="1"/>
    <col min="4" max="4" width="3.421875" style="0" customWidth="1"/>
    <col min="5" max="5" width="4.421875" style="0" customWidth="1"/>
    <col min="6" max="6" width="4.7109375" style="0" customWidth="1"/>
    <col min="7" max="7" width="3.7109375" style="0" customWidth="1"/>
    <col min="8" max="9" width="3.8515625" style="0" customWidth="1"/>
    <col min="10" max="10" width="4.7109375" style="0" customWidth="1"/>
    <col min="11" max="11" width="4.140625" style="0" customWidth="1"/>
    <col min="12" max="12" width="4.8515625" style="0" customWidth="1"/>
    <col min="13" max="13" width="4.00390625" style="0" customWidth="1"/>
    <col min="14" max="14" width="4.7109375" style="0" customWidth="1"/>
    <col min="15" max="15" width="3.140625" style="0" customWidth="1"/>
    <col min="16" max="16" width="4.00390625" style="0" customWidth="1"/>
    <col min="17" max="17" width="3.421875" style="0" customWidth="1"/>
    <col min="18" max="18" width="4.8515625" style="0" customWidth="1"/>
    <col min="19" max="19" width="3.57421875" style="0" customWidth="1"/>
    <col min="20" max="20" width="5.421875" style="0" customWidth="1"/>
    <col min="21" max="21" width="3.28125" style="0" customWidth="1"/>
    <col min="22" max="22" width="4.8515625" style="0" customWidth="1"/>
    <col min="23" max="23" width="5.140625" style="0" customWidth="1"/>
    <col min="24" max="25" width="3.28125" style="0" customWidth="1"/>
    <col min="26" max="26" width="3.421875" style="0" customWidth="1"/>
    <col min="27" max="29" width="3.7109375" style="0" customWidth="1"/>
    <col min="30" max="30" width="2.8515625" style="0" customWidth="1"/>
    <col min="31" max="31" width="3.57421875" style="0" customWidth="1"/>
    <col min="32" max="32" width="4.8515625" style="0" customWidth="1"/>
    <col min="33" max="33" width="4.140625" style="0" customWidth="1"/>
    <col min="34" max="34" width="4.421875" style="0" customWidth="1"/>
    <col min="35" max="35" width="4.140625" style="0" customWidth="1"/>
    <col min="36" max="36" width="4.421875" style="0" customWidth="1"/>
    <col min="37" max="37" width="5.28125" style="0" customWidth="1"/>
    <col min="38" max="38" width="5.8515625" style="0" customWidth="1"/>
    <col min="39" max="39" width="6.00390625" style="0" customWidth="1"/>
  </cols>
  <sheetData>
    <row r="2" ht="12.75">
      <c r="B2" t="s">
        <v>122</v>
      </c>
    </row>
    <row r="3" ht="24.75" customHeight="1">
      <c r="B3" s="99" t="s">
        <v>117</v>
      </c>
    </row>
    <row r="4" spans="2:39" ht="17.25" thickBot="1">
      <c r="B4" s="1"/>
      <c r="C4" s="1"/>
      <c r="D4" s="2"/>
      <c r="E4" s="3"/>
      <c r="F4" s="4" t="s">
        <v>118</v>
      </c>
      <c r="G4" s="5"/>
      <c r="H4" s="6"/>
      <c r="I4" s="6"/>
      <c r="J4" s="6"/>
      <c r="K4" s="5"/>
      <c r="L4" s="6"/>
      <c r="M4" s="6"/>
      <c r="N4" s="6"/>
      <c r="O4" s="5"/>
      <c r="P4" s="6"/>
      <c r="Q4" s="5"/>
      <c r="R4" s="6"/>
      <c r="S4" s="6"/>
      <c r="T4" s="6"/>
      <c r="U4" s="6"/>
      <c r="V4" s="6"/>
      <c r="W4" s="6"/>
      <c r="X4" s="5"/>
      <c r="Y4" s="6"/>
      <c r="Z4" s="5"/>
      <c r="AA4" s="6"/>
      <c r="AB4" s="5"/>
      <c r="AC4" s="6"/>
      <c r="AD4" s="5"/>
      <c r="AE4" s="6"/>
      <c r="AF4" s="6"/>
      <c r="AG4" s="5"/>
      <c r="AH4" s="6"/>
      <c r="AI4" s="5"/>
      <c r="AJ4" s="6"/>
      <c r="AK4" s="6"/>
      <c r="AL4" s="6"/>
      <c r="AM4" s="7"/>
    </row>
    <row r="5" spans="1:39" ht="17.25" thickBot="1">
      <c r="A5" s="8"/>
      <c r="B5" s="1"/>
      <c r="C5" s="1"/>
      <c r="D5" s="2"/>
      <c r="E5" s="38"/>
      <c r="F5" s="30" t="s">
        <v>39</v>
      </c>
      <c r="G5" s="39"/>
      <c r="H5" s="9"/>
      <c r="I5" s="9"/>
      <c r="J5" s="9"/>
      <c r="K5" s="40"/>
      <c r="L5" s="9"/>
      <c r="M5" s="9"/>
      <c r="N5" s="9"/>
      <c r="O5" s="40"/>
      <c r="P5" s="9"/>
      <c r="Q5" s="40"/>
      <c r="R5" s="9"/>
      <c r="S5" s="9"/>
      <c r="T5" s="9"/>
      <c r="U5" s="65"/>
      <c r="V5" s="14"/>
      <c r="W5" s="59"/>
      <c r="X5" s="57"/>
      <c r="Y5" s="58" t="s">
        <v>1</v>
      </c>
      <c r="Z5" s="41"/>
      <c r="AA5" s="9"/>
      <c r="AB5" s="40"/>
      <c r="AC5" s="9"/>
      <c r="AD5" s="40"/>
      <c r="AE5" s="9"/>
      <c r="AF5" s="59"/>
      <c r="AG5" s="91" t="s">
        <v>58</v>
      </c>
      <c r="AH5" s="9"/>
      <c r="AI5" s="40"/>
      <c r="AJ5" s="9"/>
      <c r="AK5" s="59"/>
      <c r="AL5" s="6"/>
      <c r="AM5" s="7"/>
    </row>
    <row r="6" spans="1:39" ht="12.75">
      <c r="A6" s="10"/>
      <c r="B6" s="11"/>
      <c r="C6" s="11"/>
      <c r="D6" s="7"/>
      <c r="E6" s="42"/>
      <c r="F6" s="14" t="s">
        <v>2</v>
      </c>
      <c r="G6" s="43" t="s">
        <v>3</v>
      </c>
      <c r="H6" s="13"/>
      <c r="I6" s="83"/>
      <c r="J6" s="82" t="s">
        <v>64</v>
      </c>
      <c r="K6" s="46"/>
      <c r="L6" s="14" t="s">
        <v>38</v>
      </c>
      <c r="M6" s="87"/>
      <c r="N6" s="87" t="s">
        <v>5</v>
      </c>
      <c r="O6" s="44"/>
      <c r="P6" s="12" t="s">
        <v>0</v>
      </c>
      <c r="Q6" s="43" t="s">
        <v>6</v>
      </c>
      <c r="R6" s="13"/>
      <c r="S6" s="44"/>
      <c r="T6" s="90" t="s">
        <v>45</v>
      </c>
      <c r="U6" s="44" t="s">
        <v>4</v>
      </c>
      <c r="V6" s="70"/>
      <c r="W6" s="60"/>
      <c r="X6" s="45" t="s">
        <v>53</v>
      </c>
      <c r="Y6" s="15"/>
      <c r="Z6" s="46" t="s">
        <v>55</v>
      </c>
      <c r="AA6" s="15"/>
      <c r="AB6" s="46" t="s">
        <v>40</v>
      </c>
      <c r="AC6" s="15"/>
      <c r="AD6" s="46" t="s">
        <v>56</v>
      </c>
      <c r="AE6" s="63"/>
      <c r="AF6" s="60"/>
      <c r="AG6" s="46" t="s">
        <v>53</v>
      </c>
      <c r="AH6" s="16"/>
      <c r="AI6" s="46" t="s">
        <v>52</v>
      </c>
      <c r="AJ6" s="16"/>
      <c r="AK6" s="60"/>
      <c r="AL6" s="17"/>
      <c r="AM6" s="10"/>
    </row>
    <row r="7" spans="1:39" ht="18" customHeight="1" thickBot="1">
      <c r="A7" s="7"/>
      <c r="B7" s="11"/>
      <c r="C7" s="11"/>
      <c r="D7" s="18"/>
      <c r="E7" s="74" t="s">
        <v>7</v>
      </c>
      <c r="F7" s="75"/>
      <c r="G7" s="84" t="s">
        <v>35</v>
      </c>
      <c r="H7" s="75"/>
      <c r="I7" s="76" t="s">
        <v>8</v>
      </c>
      <c r="J7" s="75"/>
      <c r="K7" s="86" t="s">
        <v>59</v>
      </c>
      <c r="L7" s="85"/>
      <c r="M7" s="89" t="s">
        <v>41</v>
      </c>
      <c r="N7" s="88"/>
      <c r="O7" s="76" t="s">
        <v>57</v>
      </c>
      <c r="P7" s="78"/>
      <c r="Q7" s="79"/>
      <c r="R7" s="75"/>
      <c r="S7" s="77" t="s">
        <v>9</v>
      </c>
      <c r="T7" s="75"/>
      <c r="U7" s="73" t="s">
        <v>10</v>
      </c>
      <c r="V7" s="71"/>
      <c r="W7" s="61"/>
      <c r="X7" s="48"/>
      <c r="Y7" s="21"/>
      <c r="Z7" s="47"/>
      <c r="AA7" s="21"/>
      <c r="AB7" s="47"/>
      <c r="AC7" s="21"/>
      <c r="AD7" s="47"/>
      <c r="AE7" s="20"/>
      <c r="AF7" s="61"/>
      <c r="AG7" s="47"/>
      <c r="AH7" s="21"/>
      <c r="AI7" s="47"/>
      <c r="AJ7" s="19"/>
      <c r="AK7" s="61"/>
      <c r="AL7" s="7"/>
      <c r="AM7" s="7"/>
    </row>
    <row r="8" spans="1:39" ht="111" customHeight="1">
      <c r="A8" s="67" t="s">
        <v>11</v>
      </c>
      <c r="B8" s="54" t="s">
        <v>12</v>
      </c>
      <c r="C8" s="54" t="s">
        <v>13</v>
      </c>
      <c r="D8" s="32" t="s">
        <v>14</v>
      </c>
      <c r="E8" s="31" t="s">
        <v>36</v>
      </c>
      <c r="F8" s="22" t="s">
        <v>16</v>
      </c>
      <c r="G8" s="31" t="s">
        <v>36</v>
      </c>
      <c r="H8" s="23" t="s">
        <v>17</v>
      </c>
      <c r="I8" s="49" t="s">
        <v>60</v>
      </c>
      <c r="J8" s="24" t="s">
        <v>62</v>
      </c>
      <c r="K8" s="49" t="s">
        <v>61</v>
      </c>
      <c r="L8" s="24" t="s">
        <v>63</v>
      </c>
      <c r="M8" s="31" t="s">
        <v>15</v>
      </c>
      <c r="N8" s="22" t="s">
        <v>42</v>
      </c>
      <c r="O8" s="31" t="s">
        <v>34</v>
      </c>
      <c r="P8" s="25" t="s">
        <v>65</v>
      </c>
      <c r="Q8" s="31" t="s">
        <v>34</v>
      </c>
      <c r="R8" s="25" t="s">
        <v>66</v>
      </c>
      <c r="S8" s="31" t="s">
        <v>15</v>
      </c>
      <c r="T8" s="25" t="s">
        <v>18</v>
      </c>
      <c r="U8" s="52" t="s">
        <v>19</v>
      </c>
      <c r="V8" s="72" t="s">
        <v>67</v>
      </c>
      <c r="W8" s="62" t="s">
        <v>20</v>
      </c>
      <c r="X8" s="51" t="s">
        <v>19</v>
      </c>
      <c r="Y8" s="22" t="s">
        <v>21</v>
      </c>
      <c r="Z8" s="31" t="s">
        <v>22</v>
      </c>
      <c r="AA8" s="25" t="s">
        <v>23</v>
      </c>
      <c r="AB8" s="31" t="s">
        <v>24</v>
      </c>
      <c r="AC8" s="25" t="s">
        <v>25</v>
      </c>
      <c r="AD8" s="50" t="s">
        <v>19</v>
      </c>
      <c r="AE8" s="56" t="s">
        <v>26</v>
      </c>
      <c r="AF8" s="64" t="s">
        <v>27</v>
      </c>
      <c r="AG8" s="50" t="s">
        <v>19</v>
      </c>
      <c r="AH8" s="25" t="s">
        <v>50</v>
      </c>
      <c r="AI8" s="50" t="s">
        <v>19</v>
      </c>
      <c r="AJ8" s="25" t="s">
        <v>51</v>
      </c>
      <c r="AK8" s="64" t="s">
        <v>28</v>
      </c>
      <c r="AL8" s="66" t="s">
        <v>29</v>
      </c>
      <c r="AM8" s="53" t="s">
        <v>30</v>
      </c>
    </row>
    <row r="9" spans="1:39" ht="18.75" thickBot="1">
      <c r="A9" s="55"/>
      <c r="B9" s="101"/>
      <c r="C9" s="101"/>
      <c r="D9" s="102"/>
      <c r="E9" s="103"/>
      <c r="F9" s="104" t="s">
        <v>37</v>
      </c>
      <c r="G9" s="105"/>
      <c r="H9" s="104" t="s">
        <v>37</v>
      </c>
      <c r="I9" s="106"/>
      <c r="J9" s="107" t="s">
        <v>31</v>
      </c>
      <c r="K9" s="106"/>
      <c r="L9" s="107" t="s">
        <v>31</v>
      </c>
      <c r="M9" s="106"/>
      <c r="N9" s="108" t="s">
        <v>32</v>
      </c>
      <c r="O9" s="106"/>
      <c r="P9" s="108" t="s">
        <v>43</v>
      </c>
      <c r="Q9" s="106"/>
      <c r="R9" s="108" t="s">
        <v>44</v>
      </c>
      <c r="S9" s="106"/>
      <c r="T9" s="108" t="s">
        <v>46</v>
      </c>
      <c r="U9" s="106"/>
      <c r="V9" s="109" t="s">
        <v>47</v>
      </c>
      <c r="W9" s="110"/>
      <c r="X9" s="111"/>
      <c r="Y9" s="104" t="s">
        <v>48</v>
      </c>
      <c r="Z9" s="105"/>
      <c r="AA9" s="108" t="s">
        <v>49</v>
      </c>
      <c r="AB9" s="106"/>
      <c r="AC9" s="108" t="s">
        <v>44</v>
      </c>
      <c r="AD9" s="112"/>
      <c r="AE9" s="109" t="s">
        <v>48</v>
      </c>
      <c r="AF9" s="110"/>
      <c r="AG9" s="105"/>
      <c r="AH9" s="108" t="s">
        <v>33</v>
      </c>
      <c r="AI9" s="106"/>
      <c r="AJ9" s="108" t="s">
        <v>54</v>
      </c>
      <c r="AK9" s="110"/>
      <c r="AL9" s="113"/>
      <c r="AM9" s="114"/>
    </row>
    <row r="10" spans="1:39" ht="12.75">
      <c r="A10" s="100"/>
      <c r="B10" s="116" t="s">
        <v>107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</row>
    <row r="11" spans="1:39" ht="13.5" thickBot="1">
      <c r="A11" s="28">
        <v>1</v>
      </c>
      <c r="B11" s="27" t="s">
        <v>68</v>
      </c>
      <c r="C11" s="27" t="s">
        <v>69</v>
      </c>
      <c r="D11" s="68"/>
      <c r="E11" s="35">
        <v>307</v>
      </c>
      <c r="F11" s="94">
        <f>E11*2</f>
        <v>614</v>
      </c>
      <c r="G11" s="34"/>
      <c r="H11" s="94">
        <f>G11*2</f>
        <v>0</v>
      </c>
      <c r="I11" s="34">
        <v>41</v>
      </c>
      <c r="J11" s="92">
        <v>41</v>
      </c>
      <c r="K11" s="34"/>
      <c r="L11" s="92">
        <v>0</v>
      </c>
      <c r="M11" s="34"/>
      <c r="N11" s="92">
        <v>0</v>
      </c>
      <c r="O11" s="34">
        <v>5</v>
      </c>
      <c r="P11" s="94">
        <f>IF(O11&gt;10,80,O11*8)</f>
        <v>40</v>
      </c>
      <c r="Q11" s="34">
        <v>20</v>
      </c>
      <c r="R11" s="94">
        <f>Q11*12</f>
        <v>240</v>
      </c>
      <c r="S11" s="34"/>
      <c r="T11" s="95">
        <f>S11*4</f>
        <v>0</v>
      </c>
      <c r="U11" s="34" t="s">
        <v>70</v>
      </c>
      <c r="V11" s="94">
        <f>IF(U11="si",40,0)</f>
        <v>40</v>
      </c>
      <c r="W11" s="93">
        <f>F11+H11+J11+L11+N11+P11+R11+T11+V11</f>
        <v>975</v>
      </c>
      <c r="X11" s="35" t="s">
        <v>70</v>
      </c>
      <c r="Y11" s="94">
        <f>IF(X11="si",24,0)</f>
        <v>24</v>
      </c>
      <c r="Z11" s="34"/>
      <c r="AA11" s="94">
        <f>Z11*16</f>
        <v>0</v>
      </c>
      <c r="AB11" s="34"/>
      <c r="AC11" s="94">
        <f>AB11*12</f>
        <v>0</v>
      </c>
      <c r="AD11" s="34"/>
      <c r="AE11" s="95">
        <f>IF(AD11="si",24,0)</f>
        <v>0</v>
      </c>
      <c r="AF11" s="96">
        <f>Y11+AA11+AC11+AE11</f>
        <v>24</v>
      </c>
      <c r="AG11" s="34" t="s">
        <v>70</v>
      </c>
      <c r="AH11" s="94">
        <f>IF(AG11="si",12,0)</f>
        <v>12</v>
      </c>
      <c r="AI11" s="34"/>
      <c r="AJ11" s="94">
        <f>IF(AI11="si",12,0)</f>
        <v>0</v>
      </c>
      <c r="AK11" s="97">
        <f>AH11+AJ11</f>
        <v>12</v>
      </c>
      <c r="AL11" s="98">
        <f>W11+AF11+AK11</f>
        <v>1011</v>
      </c>
      <c r="AM11" s="115"/>
    </row>
    <row r="12" spans="1:39" ht="12.75">
      <c r="A12" s="26">
        <v>2</v>
      </c>
      <c r="B12" s="27" t="s">
        <v>71</v>
      </c>
      <c r="C12" s="27" t="s">
        <v>72</v>
      </c>
      <c r="D12" s="68"/>
      <c r="E12" s="33">
        <v>55</v>
      </c>
      <c r="F12" s="94">
        <f>E12*2</f>
        <v>110</v>
      </c>
      <c r="G12" s="34"/>
      <c r="H12" s="94">
        <f>G12*2</f>
        <v>0</v>
      </c>
      <c r="I12" s="34">
        <v>122</v>
      </c>
      <c r="J12" s="92">
        <v>122</v>
      </c>
      <c r="K12" s="34"/>
      <c r="L12" s="92">
        <v>0</v>
      </c>
      <c r="M12" s="34"/>
      <c r="N12" s="92">
        <v>0</v>
      </c>
      <c r="O12" s="34">
        <v>2</v>
      </c>
      <c r="P12" s="94">
        <f>IF(O12&gt;10,80,O12*8)</f>
        <v>16</v>
      </c>
      <c r="Q12" s="34"/>
      <c r="R12" s="94">
        <f>Q12*12</f>
        <v>0</v>
      </c>
      <c r="S12" s="34"/>
      <c r="T12" s="95">
        <f>S12*4</f>
        <v>0</v>
      </c>
      <c r="U12" s="34"/>
      <c r="V12" s="94">
        <f aca="true" t="shared" si="0" ref="V12:V37">IF(U12="si",40,0)</f>
        <v>0</v>
      </c>
      <c r="W12" s="93">
        <f>F12+H12+J12+L12+N12+P12+R12+T12+V12</f>
        <v>248</v>
      </c>
      <c r="X12" s="35"/>
      <c r="Y12" s="94">
        <f>IF(X12="si",24,0)</f>
        <v>0</v>
      </c>
      <c r="Z12" s="34"/>
      <c r="AA12" s="94">
        <f>Z12*16</f>
        <v>0</v>
      </c>
      <c r="AB12" s="34"/>
      <c r="AC12" s="94">
        <f>AB12*12</f>
        <v>0</v>
      </c>
      <c r="AD12" s="34"/>
      <c r="AE12" s="95">
        <f>IF(AD12="si",24,0)</f>
        <v>0</v>
      </c>
      <c r="AF12" s="96">
        <f>Y12+AA12+AC12+AE12</f>
        <v>0</v>
      </c>
      <c r="AG12" s="34" t="s">
        <v>70</v>
      </c>
      <c r="AH12" s="94">
        <f>IF(AG12="si",12,0)</f>
        <v>12</v>
      </c>
      <c r="AI12" s="34"/>
      <c r="AJ12" s="94">
        <f>IF(AI12="si",12,0)</f>
        <v>0</v>
      </c>
      <c r="AK12" s="97">
        <f aca="true" t="shared" si="1" ref="AK12:AK37">AH12+AJ12</f>
        <v>12</v>
      </c>
      <c r="AL12" s="98">
        <f>W12+AF12+AK12</f>
        <v>260</v>
      </c>
      <c r="AM12" s="80"/>
    </row>
    <row r="13" spans="1:39" ht="12.75">
      <c r="A13" s="28">
        <f>1+A12</f>
        <v>3</v>
      </c>
      <c r="B13" s="29" t="s">
        <v>73</v>
      </c>
      <c r="C13" s="29" t="s">
        <v>74</v>
      </c>
      <c r="D13" s="69"/>
      <c r="E13" s="36">
        <v>19</v>
      </c>
      <c r="F13" s="94">
        <f>E13*2</f>
        <v>38</v>
      </c>
      <c r="G13" s="37"/>
      <c r="H13" s="94">
        <f>G13*2</f>
        <v>0</v>
      </c>
      <c r="I13" s="37">
        <v>120</v>
      </c>
      <c r="J13" s="92">
        <v>120</v>
      </c>
      <c r="K13" s="37"/>
      <c r="L13" s="92">
        <v>0</v>
      </c>
      <c r="M13" s="37"/>
      <c r="N13" s="92">
        <v>0</v>
      </c>
      <c r="O13" s="37"/>
      <c r="P13" s="94">
        <f>IF(O13&gt;10,80,O13*8)</f>
        <v>0</v>
      </c>
      <c r="Q13" s="37"/>
      <c r="R13" s="94">
        <f>Q13*12</f>
        <v>0</v>
      </c>
      <c r="S13" s="37"/>
      <c r="T13" s="95">
        <f>S13*4</f>
        <v>0</v>
      </c>
      <c r="U13" s="37"/>
      <c r="V13" s="94">
        <f t="shared" si="0"/>
        <v>0</v>
      </c>
      <c r="W13" s="93">
        <f>F13+H13+J13+L13+N13+P13+R13+T13+V13</f>
        <v>158</v>
      </c>
      <c r="X13" s="36" t="s">
        <v>70</v>
      </c>
      <c r="Y13" s="94">
        <f>IF(X13="si",24,0)</f>
        <v>24</v>
      </c>
      <c r="Z13" s="37"/>
      <c r="AA13" s="94">
        <f>Z13*16</f>
        <v>0</v>
      </c>
      <c r="AB13" s="37"/>
      <c r="AC13" s="94">
        <f>AB13*12</f>
        <v>0</v>
      </c>
      <c r="AD13" s="37"/>
      <c r="AE13" s="95">
        <f>IF(AD13="si",24,0)</f>
        <v>0</v>
      </c>
      <c r="AF13" s="96">
        <f>Y13+AA13+AC13+AE13</f>
        <v>24</v>
      </c>
      <c r="AG13" s="37" t="s">
        <v>70</v>
      </c>
      <c r="AH13" s="94">
        <f>IF(AG13="si",12,0)</f>
        <v>12</v>
      </c>
      <c r="AI13" s="37"/>
      <c r="AJ13" s="94">
        <f>IF(AI13="si",12,0)</f>
        <v>0</v>
      </c>
      <c r="AK13" s="97">
        <f t="shared" si="1"/>
        <v>12</v>
      </c>
      <c r="AL13" s="98">
        <f>W13+AF13+AK13</f>
        <v>194</v>
      </c>
      <c r="AM13" s="81"/>
    </row>
    <row r="14" spans="1:39" ht="12.75">
      <c r="A14" s="28"/>
      <c r="B14" s="118" t="s">
        <v>108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</row>
    <row r="15" spans="1:39" ht="12.75">
      <c r="A15" s="28">
        <v>1</v>
      </c>
      <c r="B15" s="29" t="s">
        <v>75</v>
      </c>
      <c r="C15" s="29" t="s">
        <v>76</v>
      </c>
      <c r="D15" s="69"/>
      <c r="E15" s="36">
        <v>426</v>
      </c>
      <c r="F15" s="94">
        <f>E15*2</f>
        <v>852</v>
      </c>
      <c r="G15" s="37"/>
      <c r="H15" s="94">
        <f>G15*2</f>
        <v>0</v>
      </c>
      <c r="I15" s="37">
        <v>22</v>
      </c>
      <c r="J15" s="92">
        <v>22</v>
      </c>
      <c r="K15" s="37"/>
      <c r="L15" s="92">
        <v>0</v>
      </c>
      <c r="M15" s="37"/>
      <c r="N15" s="92">
        <v>0</v>
      </c>
      <c r="O15" s="37">
        <v>5</v>
      </c>
      <c r="P15" s="94">
        <f>IF(O15&gt;10,80,O15*8)</f>
        <v>40</v>
      </c>
      <c r="Q15" s="37">
        <v>10</v>
      </c>
      <c r="R15" s="94">
        <f>Q15*12</f>
        <v>120</v>
      </c>
      <c r="S15" s="37"/>
      <c r="T15" s="95">
        <f>S15*4</f>
        <v>0</v>
      </c>
      <c r="U15" s="37" t="s">
        <v>70</v>
      </c>
      <c r="V15" s="94">
        <f t="shared" si="0"/>
        <v>40</v>
      </c>
      <c r="W15" s="93">
        <f>F15+H15+J15+L15+N15+P15+R15+T15+V15</f>
        <v>1074</v>
      </c>
      <c r="X15" s="36" t="s">
        <v>70</v>
      </c>
      <c r="Y15" s="94">
        <f>IF(X15="si",24,0)</f>
        <v>24</v>
      </c>
      <c r="Z15" s="37"/>
      <c r="AA15" s="94">
        <f>Z15*16</f>
        <v>0</v>
      </c>
      <c r="AB15" s="37"/>
      <c r="AC15" s="94">
        <f>AB15*12</f>
        <v>0</v>
      </c>
      <c r="AD15" s="37"/>
      <c r="AE15" s="95">
        <f>IF(AD15="si",24,0)</f>
        <v>0</v>
      </c>
      <c r="AF15" s="96">
        <f>Y15+AA15+AC15+AE15</f>
        <v>24</v>
      </c>
      <c r="AG15" s="37" t="s">
        <v>70</v>
      </c>
      <c r="AH15" s="94">
        <f>IF(AG15="si",12,0)</f>
        <v>12</v>
      </c>
      <c r="AI15" s="37"/>
      <c r="AJ15" s="94">
        <f>IF(AI15="si",12,0)</f>
        <v>0</v>
      </c>
      <c r="AK15" s="97">
        <f t="shared" si="1"/>
        <v>12</v>
      </c>
      <c r="AL15" s="98">
        <f>W15+AF15+AK15</f>
        <v>1110</v>
      </c>
      <c r="AM15" s="81"/>
    </row>
    <row r="16" spans="1:39" ht="12.75">
      <c r="A16" s="28"/>
      <c r="B16" s="118" t="s">
        <v>109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</row>
    <row r="17" spans="1:39" ht="12.75">
      <c r="A17" s="28">
        <v>1</v>
      </c>
      <c r="B17" s="29" t="s">
        <v>77</v>
      </c>
      <c r="C17" s="29" t="s">
        <v>78</v>
      </c>
      <c r="D17" s="69"/>
      <c r="E17" s="121" t="s">
        <v>116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3"/>
      <c r="AM17" s="81"/>
    </row>
    <row r="18" spans="1:39" ht="12.75">
      <c r="A18" s="28">
        <v>2</v>
      </c>
      <c r="B18" s="29" t="s">
        <v>79</v>
      </c>
      <c r="C18" s="29" t="s">
        <v>80</v>
      </c>
      <c r="D18" s="69"/>
      <c r="E18" s="36">
        <v>415</v>
      </c>
      <c r="F18" s="94">
        <f aca="true" t="shared" si="2" ref="F18:F37">E18*2</f>
        <v>830</v>
      </c>
      <c r="G18" s="37"/>
      <c r="H18" s="94">
        <f aca="true" t="shared" si="3" ref="H18:H37">G18*2</f>
        <v>0</v>
      </c>
      <c r="I18" s="37">
        <v>40</v>
      </c>
      <c r="J18" s="92">
        <v>40</v>
      </c>
      <c r="K18" s="37"/>
      <c r="L18" s="92">
        <v>0</v>
      </c>
      <c r="M18" s="37"/>
      <c r="N18" s="92">
        <v>0</v>
      </c>
      <c r="O18" s="37">
        <v>5</v>
      </c>
      <c r="P18" s="94">
        <f aca="true" t="shared" si="4" ref="P18:P37">IF(O18&gt;10,80,O18*8)</f>
        <v>40</v>
      </c>
      <c r="Q18" s="37">
        <v>29</v>
      </c>
      <c r="R18" s="94">
        <f aca="true" t="shared" si="5" ref="R18:R37">Q18*12</f>
        <v>348</v>
      </c>
      <c r="S18" s="37"/>
      <c r="T18" s="95">
        <f aca="true" t="shared" si="6" ref="T18:T37">S18*4</f>
        <v>0</v>
      </c>
      <c r="U18" s="37" t="s">
        <v>70</v>
      </c>
      <c r="V18" s="94">
        <f t="shared" si="0"/>
        <v>40</v>
      </c>
      <c r="W18" s="93">
        <f aca="true" t="shared" si="7" ref="W18:W25">F18+H18+J18+L18+N18+P18+R18+T18+V18</f>
        <v>1298</v>
      </c>
      <c r="X18" s="36" t="s">
        <v>70</v>
      </c>
      <c r="Y18" s="94">
        <f aca="true" t="shared" si="8" ref="Y18:Y37">IF(X18="si",24,0)</f>
        <v>24</v>
      </c>
      <c r="Z18" s="37"/>
      <c r="AA18" s="94">
        <f aca="true" t="shared" si="9" ref="AA18:AA37">Z18*16</f>
        <v>0</v>
      </c>
      <c r="AB18" s="37"/>
      <c r="AC18" s="94">
        <f aca="true" t="shared" si="10" ref="AC18:AC37">AB18*12</f>
        <v>0</v>
      </c>
      <c r="AD18" s="37"/>
      <c r="AE18" s="95">
        <f aca="true" t="shared" si="11" ref="AE18:AE37">IF(AD18="si",24,0)</f>
        <v>0</v>
      </c>
      <c r="AF18" s="96">
        <f aca="true" t="shared" si="12" ref="AF18:AF25">Y18+AA18+AC18+AE18</f>
        <v>24</v>
      </c>
      <c r="AG18" s="37" t="s">
        <v>70</v>
      </c>
      <c r="AH18" s="94">
        <f aca="true" t="shared" si="13" ref="AH18:AH37">IF(AG18="si",12,0)</f>
        <v>12</v>
      </c>
      <c r="AI18" s="37"/>
      <c r="AJ18" s="94">
        <f aca="true" t="shared" si="14" ref="AJ18:AJ37">IF(AI18="si",12,0)</f>
        <v>0</v>
      </c>
      <c r="AK18" s="97">
        <f t="shared" si="1"/>
        <v>12</v>
      </c>
      <c r="AL18" s="98">
        <f aca="true" t="shared" si="15" ref="AL18:AL25">W18+AF18+AK18</f>
        <v>1334</v>
      </c>
      <c r="AM18" s="81"/>
    </row>
    <row r="19" spans="1:39" ht="12.75">
      <c r="A19" s="28"/>
      <c r="B19" s="118" t="s">
        <v>110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20"/>
    </row>
    <row r="20" spans="1:39" ht="12.75">
      <c r="A20" s="28">
        <f>1+A19</f>
        <v>1</v>
      </c>
      <c r="B20" s="29" t="s">
        <v>81</v>
      </c>
      <c r="C20" s="29" t="s">
        <v>82</v>
      </c>
      <c r="D20" s="69"/>
      <c r="E20" s="36">
        <v>259</v>
      </c>
      <c r="F20" s="94">
        <f t="shared" si="2"/>
        <v>518</v>
      </c>
      <c r="G20" s="37"/>
      <c r="H20" s="94">
        <f t="shared" si="3"/>
        <v>0</v>
      </c>
      <c r="I20" s="37">
        <v>71</v>
      </c>
      <c r="J20" s="92">
        <v>71</v>
      </c>
      <c r="K20" s="37"/>
      <c r="L20" s="92">
        <v>0</v>
      </c>
      <c r="M20" s="37"/>
      <c r="N20" s="92">
        <v>0</v>
      </c>
      <c r="O20" s="37">
        <v>5</v>
      </c>
      <c r="P20" s="94">
        <f t="shared" si="4"/>
        <v>40</v>
      </c>
      <c r="Q20" s="37">
        <v>16</v>
      </c>
      <c r="R20" s="94">
        <f t="shared" si="5"/>
        <v>192</v>
      </c>
      <c r="S20" s="37"/>
      <c r="T20" s="95">
        <f t="shared" si="6"/>
        <v>0</v>
      </c>
      <c r="U20" s="37" t="s">
        <v>70</v>
      </c>
      <c r="V20" s="94">
        <f t="shared" si="0"/>
        <v>40</v>
      </c>
      <c r="W20" s="93">
        <f t="shared" si="7"/>
        <v>861</v>
      </c>
      <c r="X20" s="36"/>
      <c r="Y20" s="94">
        <f t="shared" si="8"/>
        <v>0</v>
      </c>
      <c r="Z20" s="37"/>
      <c r="AA20" s="94">
        <f t="shared" si="9"/>
        <v>0</v>
      </c>
      <c r="AB20" s="37"/>
      <c r="AC20" s="94">
        <f t="shared" si="10"/>
        <v>0</v>
      </c>
      <c r="AD20" s="37"/>
      <c r="AE20" s="95">
        <f t="shared" si="11"/>
        <v>0</v>
      </c>
      <c r="AF20" s="96">
        <f t="shared" si="12"/>
        <v>0</v>
      </c>
      <c r="AG20" s="37" t="s">
        <v>70</v>
      </c>
      <c r="AH20" s="94">
        <f t="shared" si="13"/>
        <v>12</v>
      </c>
      <c r="AI20" s="37"/>
      <c r="AJ20" s="94">
        <f t="shared" si="14"/>
        <v>0</v>
      </c>
      <c r="AK20" s="97">
        <f t="shared" si="1"/>
        <v>12</v>
      </c>
      <c r="AL20" s="98">
        <f t="shared" si="15"/>
        <v>873</v>
      </c>
      <c r="AM20" s="81"/>
    </row>
    <row r="21" spans="1:39" ht="12.75">
      <c r="A21" s="28"/>
      <c r="B21" s="118" t="s">
        <v>111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</row>
    <row r="22" spans="1:39" ht="12.75">
      <c r="A22" s="28">
        <f>1+A21</f>
        <v>1</v>
      </c>
      <c r="B22" s="29" t="s">
        <v>83</v>
      </c>
      <c r="C22" s="29" t="s">
        <v>84</v>
      </c>
      <c r="D22" s="69"/>
      <c r="E22" s="36">
        <v>259</v>
      </c>
      <c r="F22" s="94">
        <f t="shared" si="2"/>
        <v>518</v>
      </c>
      <c r="G22" s="37"/>
      <c r="H22" s="94">
        <f t="shared" si="3"/>
        <v>0</v>
      </c>
      <c r="I22" s="37">
        <v>67</v>
      </c>
      <c r="J22" s="92">
        <v>67</v>
      </c>
      <c r="K22" s="37"/>
      <c r="L22" s="92">
        <v>0</v>
      </c>
      <c r="M22" s="37"/>
      <c r="N22" s="92">
        <v>0</v>
      </c>
      <c r="O22" s="37">
        <v>5</v>
      </c>
      <c r="P22" s="94">
        <f t="shared" si="4"/>
        <v>40</v>
      </c>
      <c r="Q22" s="37">
        <v>8</v>
      </c>
      <c r="R22" s="94">
        <f t="shared" si="5"/>
        <v>96</v>
      </c>
      <c r="S22" s="37">
        <v>2</v>
      </c>
      <c r="T22" s="95">
        <f t="shared" si="6"/>
        <v>8</v>
      </c>
      <c r="U22" s="37" t="s">
        <v>70</v>
      </c>
      <c r="V22" s="94">
        <f t="shared" si="0"/>
        <v>40</v>
      </c>
      <c r="W22" s="93">
        <f t="shared" si="7"/>
        <v>769</v>
      </c>
      <c r="X22" s="36" t="s">
        <v>70</v>
      </c>
      <c r="Y22" s="94">
        <f t="shared" si="8"/>
        <v>24</v>
      </c>
      <c r="Z22" s="37"/>
      <c r="AA22" s="94">
        <f t="shared" si="9"/>
        <v>0</v>
      </c>
      <c r="AB22" s="37">
        <v>1</v>
      </c>
      <c r="AC22" s="94">
        <f t="shared" si="10"/>
        <v>12</v>
      </c>
      <c r="AD22" s="37"/>
      <c r="AE22" s="95">
        <f t="shared" si="11"/>
        <v>0</v>
      </c>
      <c r="AF22" s="96">
        <f t="shared" si="12"/>
        <v>36</v>
      </c>
      <c r="AG22" s="37" t="s">
        <v>70</v>
      </c>
      <c r="AH22" s="94">
        <f t="shared" si="13"/>
        <v>12</v>
      </c>
      <c r="AI22" s="37"/>
      <c r="AJ22" s="94">
        <f t="shared" si="14"/>
        <v>0</v>
      </c>
      <c r="AK22" s="97">
        <f t="shared" si="1"/>
        <v>12</v>
      </c>
      <c r="AL22" s="98">
        <f t="shared" si="15"/>
        <v>817</v>
      </c>
      <c r="AM22" s="81"/>
    </row>
    <row r="23" spans="1:39" ht="12.75">
      <c r="A23" s="28">
        <f>1+A22</f>
        <v>2</v>
      </c>
      <c r="B23" s="29" t="s">
        <v>86</v>
      </c>
      <c r="C23" s="29" t="s">
        <v>85</v>
      </c>
      <c r="D23" s="69"/>
      <c r="E23" s="36">
        <v>55</v>
      </c>
      <c r="F23" s="94">
        <f t="shared" si="2"/>
        <v>110</v>
      </c>
      <c r="G23" s="37"/>
      <c r="H23" s="94">
        <f t="shared" si="3"/>
        <v>0</v>
      </c>
      <c r="I23" s="37"/>
      <c r="J23" s="92">
        <v>0</v>
      </c>
      <c r="K23" s="37"/>
      <c r="L23" s="92">
        <v>0</v>
      </c>
      <c r="M23" s="37">
        <v>11</v>
      </c>
      <c r="N23" s="92">
        <v>11</v>
      </c>
      <c r="O23" s="37"/>
      <c r="P23" s="94">
        <f t="shared" si="4"/>
        <v>0</v>
      </c>
      <c r="Q23" s="37"/>
      <c r="R23" s="94">
        <f t="shared" si="5"/>
        <v>0</v>
      </c>
      <c r="S23" s="37"/>
      <c r="T23" s="95">
        <f t="shared" si="6"/>
        <v>0</v>
      </c>
      <c r="U23" s="37"/>
      <c r="V23" s="94">
        <f t="shared" si="0"/>
        <v>0</v>
      </c>
      <c r="W23" s="93">
        <f t="shared" si="7"/>
        <v>121</v>
      </c>
      <c r="X23" s="36"/>
      <c r="Y23" s="94">
        <f t="shared" si="8"/>
        <v>0</v>
      </c>
      <c r="Z23" s="37"/>
      <c r="AA23" s="94">
        <f t="shared" si="9"/>
        <v>0</v>
      </c>
      <c r="AB23" s="37"/>
      <c r="AC23" s="94">
        <f t="shared" si="10"/>
        <v>0</v>
      </c>
      <c r="AD23" s="37"/>
      <c r="AE23" s="95">
        <f t="shared" si="11"/>
        <v>0</v>
      </c>
      <c r="AF23" s="96">
        <f t="shared" si="12"/>
        <v>0</v>
      </c>
      <c r="AG23" s="37" t="s">
        <v>70</v>
      </c>
      <c r="AH23" s="94">
        <f t="shared" si="13"/>
        <v>12</v>
      </c>
      <c r="AI23" s="37"/>
      <c r="AJ23" s="94">
        <f t="shared" si="14"/>
        <v>0</v>
      </c>
      <c r="AK23" s="97">
        <f t="shared" si="1"/>
        <v>12</v>
      </c>
      <c r="AL23" s="98">
        <f t="shared" si="15"/>
        <v>133</v>
      </c>
      <c r="AM23" s="81"/>
    </row>
    <row r="24" spans="1:39" ht="12.75">
      <c r="A24" s="28"/>
      <c r="B24" s="118" t="s">
        <v>112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20"/>
    </row>
    <row r="25" spans="1:39" ht="12.75">
      <c r="A25" s="28">
        <f>1+A24</f>
        <v>1</v>
      </c>
      <c r="B25" s="29" t="s">
        <v>87</v>
      </c>
      <c r="C25" s="29" t="s">
        <v>88</v>
      </c>
      <c r="D25" s="69"/>
      <c r="E25" s="36">
        <v>259</v>
      </c>
      <c r="F25" s="94">
        <f t="shared" si="2"/>
        <v>518</v>
      </c>
      <c r="G25" s="37"/>
      <c r="H25" s="94">
        <f t="shared" si="3"/>
        <v>0</v>
      </c>
      <c r="I25" s="37">
        <v>129</v>
      </c>
      <c r="J25" s="92">
        <v>129</v>
      </c>
      <c r="K25" s="37"/>
      <c r="L25" s="92">
        <v>0</v>
      </c>
      <c r="M25" s="37"/>
      <c r="N25" s="92">
        <v>0</v>
      </c>
      <c r="O25" s="37">
        <v>5</v>
      </c>
      <c r="P25" s="94">
        <f t="shared" si="4"/>
        <v>40</v>
      </c>
      <c r="Q25" s="37">
        <v>16</v>
      </c>
      <c r="R25" s="94">
        <f t="shared" si="5"/>
        <v>192</v>
      </c>
      <c r="S25" s="37"/>
      <c r="T25" s="95">
        <f t="shared" si="6"/>
        <v>0</v>
      </c>
      <c r="U25" s="37" t="s">
        <v>70</v>
      </c>
      <c r="V25" s="94">
        <f t="shared" si="0"/>
        <v>40</v>
      </c>
      <c r="W25" s="93">
        <f t="shared" si="7"/>
        <v>919</v>
      </c>
      <c r="X25" s="36"/>
      <c r="Y25" s="94">
        <f t="shared" si="8"/>
        <v>0</v>
      </c>
      <c r="Z25" s="37"/>
      <c r="AA25" s="94">
        <f t="shared" si="9"/>
        <v>0</v>
      </c>
      <c r="AB25" s="37"/>
      <c r="AC25" s="94">
        <f t="shared" si="10"/>
        <v>0</v>
      </c>
      <c r="AD25" s="37"/>
      <c r="AE25" s="95">
        <f t="shared" si="11"/>
        <v>0</v>
      </c>
      <c r="AF25" s="96">
        <f t="shared" si="12"/>
        <v>0</v>
      </c>
      <c r="AG25" s="37" t="s">
        <v>70</v>
      </c>
      <c r="AH25" s="94">
        <f t="shared" si="13"/>
        <v>12</v>
      </c>
      <c r="AI25" s="37"/>
      <c r="AJ25" s="94">
        <f t="shared" si="14"/>
        <v>0</v>
      </c>
      <c r="AK25" s="97">
        <f t="shared" si="1"/>
        <v>12</v>
      </c>
      <c r="AL25" s="98">
        <f t="shared" si="15"/>
        <v>931</v>
      </c>
      <c r="AM25" s="81"/>
    </row>
    <row r="26" spans="1:39" ht="12.75">
      <c r="A26" s="28">
        <f>1+A25</f>
        <v>2</v>
      </c>
      <c r="B26" s="29" t="s">
        <v>89</v>
      </c>
      <c r="C26" s="29" t="s">
        <v>90</v>
      </c>
      <c r="D26" s="69"/>
      <c r="E26" s="36">
        <v>264</v>
      </c>
      <c r="F26" s="94">
        <f t="shared" si="2"/>
        <v>528</v>
      </c>
      <c r="G26" s="37"/>
      <c r="H26" s="94">
        <f t="shared" si="3"/>
        <v>0</v>
      </c>
      <c r="I26" s="37">
        <v>48</v>
      </c>
      <c r="J26" s="92">
        <v>48</v>
      </c>
      <c r="K26" s="37"/>
      <c r="L26" s="92">
        <v>0</v>
      </c>
      <c r="M26" s="37"/>
      <c r="N26" s="92">
        <v>0</v>
      </c>
      <c r="O26" s="37">
        <v>5</v>
      </c>
      <c r="P26" s="94">
        <f t="shared" si="4"/>
        <v>40</v>
      </c>
      <c r="Q26" s="37">
        <v>10</v>
      </c>
      <c r="R26" s="94">
        <f t="shared" si="5"/>
        <v>120</v>
      </c>
      <c r="S26" s="37"/>
      <c r="T26" s="95">
        <f t="shared" si="6"/>
        <v>0</v>
      </c>
      <c r="U26" s="37" t="s">
        <v>70</v>
      </c>
      <c r="V26" s="94">
        <f t="shared" si="0"/>
        <v>40</v>
      </c>
      <c r="W26" s="93">
        <f>F26+H26+J26+L26+N26+P26+R26+T26+V26</f>
        <v>776</v>
      </c>
      <c r="X26" s="36" t="s">
        <v>70</v>
      </c>
      <c r="Y26" s="94">
        <f t="shared" si="8"/>
        <v>24</v>
      </c>
      <c r="Z26" s="37"/>
      <c r="AA26" s="94">
        <f t="shared" si="9"/>
        <v>0</v>
      </c>
      <c r="AB26" s="37"/>
      <c r="AC26" s="94">
        <f t="shared" si="10"/>
        <v>0</v>
      </c>
      <c r="AD26" s="37"/>
      <c r="AE26" s="95">
        <f t="shared" si="11"/>
        <v>0</v>
      </c>
      <c r="AF26" s="96">
        <f>Y26+AA26+AC26+AE26</f>
        <v>24</v>
      </c>
      <c r="AG26" s="37" t="s">
        <v>70</v>
      </c>
      <c r="AH26" s="94">
        <f t="shared" si="13"/>
        <v>12</v>
      </c>
      <c r="AI26" s="37"/>
      <c r="AJ26" s="94">
        <f t="shared" si="14"/>
        <v>0</v>
      </c>
      <c r="AK26" s="97">
        <f t="shared" si="1"/>
        <v>12</v>
      </c>
      <c r="AL26" s="98">
        <f>W26+AF26+AK26</f>
        <v>812</v>
      </c>
      <c r="AM26" s="81"/>
    </row>
    <row r="27" spans="1:39" ht="12.75">
      <c r="A27" s="28"/>
      <c r="B27" s="118" t="s">
        <v>113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20"/>
    </row>
    <row r="28" spans="1:39" ht="12.75">
      <c r="A28" s="28">
        <f>1+A27</f>
        <v>1</v>
      </c>
      <c r="B28" s="29" t="s">
        <v>91</v>
      </c>
      <c r="C28" s="29" t="s">
        <v>92</v>
      </c>
      <c r="D28" s="69"/>
      <c r="E28" s="36">
        <v>367</v>
      </c>
      <c r="F28" s="94">
        <f t="shared" si="2"/>
        <v>734</v>
      </c>
      <c r="G28" s="37"/>
      <c r="H28" s="94">
        <f t="shared" si="3"/>
        <v>0</v>
      </c>
      <c r="I28" s="37">
        <v>62</v>
      </c>
      <c r="J28" s="92">
        <v>62</v>
      </c>
      <c r="K28" s="37"/>
      <c r="L28" s="92">
        <v>0</v>
      </c>
      <c r="M28" s="37"/>
      <c r="N28" s="92">
        <v>0</v>
      </c>
      <c r="O28" s="37">
        <v>1</v>
      </c>
      <c r="P28" s="94">
        <f t="shared" si="4"/>
        <v>8</v>
      </c>
      <c r="Q28" s="37"/>
      <c r="R28" s="94">
        <f t="shared" si="5"/>
        <v>0</v>
      </c>
      <c r="S28" s="37"/>
      <c r="T28" s="95">
        <f t="shared" si="6"/>
        <v>0</v>
      </c>
      <c r="U28" s="37"/>
      <c r="V28" s="94">
        <f t="shared" si="0"/>
        <v>0</v>
      </c>
      <c r="W28" s="93">
        <f>F28+H28+J28+L28+N28+P28+R28+T28+V28</f>
        <v>804</v>
      </c>
      <c r="X28" s="36" t="s">
        <v>70</v>
      </c>
      <c r="Y28" s="94">
        <f t="shared" si="8"/>
        <v>24</v>
      </c>
      <c r="Z28" s="37"/>
      <c r="AA28" s="94">
        <f t="shared" si="9"/>
        <v>0</v>
      </c>
      <c r="AB28" s="37"/>
      <c r="AC28" s="94">
        <f t="shared" si="10"/>
        <v>0</v>
      </c>
      <c r="AD28" s="37"/>
      <c r="AE28" s="95">
        <f t="shared" si="11"/>
        <v>0</v>
      </c>
      <c r="AF28" s="96">
        <f>Y28+AA28+AC28+AE28</f>
        <v>24</v>
      </c>
      <c r="AG28" s="37" t="s">
        <v>70</v>
      </c>
      <c r="AH28" s="94">
        <f t="shared" si="13"/>
        <v>12</v>
      </c>
      <c r="AI28" s="37"/>
      <c r="AJ28" s="94">
        <f t="shared" si="14"/>
        <v>0</v>
      </c>
      <c r="AK28" s="97">
        <f t="shared" si="1"/>
        <v>12</v>
      </c>
      <c r="AL28" s="98">
        <f>W28+AF28+AK28</f>
        <v>840</v>
      </c>
      <c r="AM28" s="81"/>
    </row>
    <row r="29" spans="1:39" ht="12.75">
      <c r="A29" s="28">
        <f>1+A28</f>
        <v>2</v>
      </c>
      <c r="B29" s="29" t="s">
        <v>93</v>
      </c>
      <c r="C29" s="29" t="s">
        <v>94</v>
      </c>
      <c r="D29" s="69"/>
      <c r="E29" s="36">
        <v>263</v>
      </c>
      <c r="F29" s="94">
        <f t="shared" si="2"/>
        <v>526</v>
      </c>
      <c r="G29" s="37"/>
      <c r="H29" s="94">
        <f t="shared" si="3"/>
        <v>0</v>
      </c>
      <c r="I29" s="37">
        <v>122</v>
      </c>
      <c r="J29" s="92">
        <v>122</v>
      </c>
      <c r="K29" s="37"/>
      <c r="L29" s="92">
        <v>0</v>
      </c>
      <c r="M29" s="37"/>
      <c r="N29" s="92">
        <v>0</v>
      </c>
      <c r="O29" s="37">
        <v>5</v>
      </c>
      <c r="P29" s="94">
        <f t="shared" si="4"/>
        <v>40</v>
      </c>
      <c r="Q29" s="37">
        <v>2</v>
      </c>
      <c r="R29" s="94">
        <f t="shared" si="5"/>
        <v>24</v>
      </c>
      <c r="S29" s="37"/>
      <c r="T29" s="95">
        <f t="shared" si="6"/>
        <v>0</v>
      </c>
      <c r="U29" s="37" t="s">
        <v>70</v>
      </c>
      <c r="V29" s="94">
        <f t="shared" si="0"/>
        <v>40</v>
      </c>
      <c r="W29" s="93">
        <f>F29+H29+J29+L29+N29+P29+R29+T29+V29</f>
        <v>752</v>
      </c>
      <c r="X29" s="36"/>
      <c r="Y29" s="94">
        <f t="shared" si="8"/>
        <v>0</v>
      </c>
      <c r="Z29" s="37"/>
      <c r="AA29" s="94">
        <f t="shared" si="9"/>
        <v>0</v>
      </c>
      <c r="AB29" s="37"/>
      <c r="AC29" s="94">
        <f t="shared" si="10"/>
        <v>0</v>
      </c>
      <c r="AD29" s="37"/>
      <c r="AE29" s="95">
        <f t="shared" si="11"/>
        <v>0</v>
      </c>
      <c r="AF29" s="96">
        <f>Y29+AA29+AC29+AE29</f>
        <v>0</v>
      </c>
      <c r="AG29" s="37" t="s">
        <v>70</v>
      </c>
      <c r="AH29" s="94">
        <f t="shared" si="13"/>
        <v>12</v>
      </c>
      <c r="AI29" s="37"/>
      <c r="AJ29" s="94">
        <f t="shared" si="14"/>
        <v>0</v>
      </c>
      <c r="AK29" s="97">
        <f t="shared" si="1"/>
        <v>12</v>
      </c>
      <c r="AL29" s="98">
        <f>W29+AF29+AK29</f>
        <v>764</v>
      </c>
      <c r="AM29" s="81"/>
    </row>
    <row r="30" spans="1:39" ht="12.75">
      <c r="A30" s="28"/>
      <c r="B30" s="118" t="s">
        <v>114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</row>
    <row r="31" spans="1:39" ht="12.75">
      <c r="A31" s="28">
        <f>1+A30</f>
        <v>1</v>
      </c>
      <c r="B31" s="29" t="s">
        <v>95</v>
      </c>
      <c r="C31" s="29" t="s">
        <v>96</v>
      </c>
      <c r="D31" s="69"/>
      <c r="E31" s="121" t="s">
        <v>116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  <c r="AM31" s="81"/>
    </row>
    <row r="32" spans="1:39" ht="12.75">
      <c r="A32" s="28">
        <f aca="true" t="shared" si="16" ref="A32:A37">1+A31</f>
        <v>2</v>
      </c>
      <c r="B32" s="29" t="s">
        <v>97</v>
      </c>
      <c r="C32" s="29" t="s">
        <v>98</v>
      </c>
      <c r="D32" s="69"/>
      <c r="E32" s="36">
        <v>271</v>
      </c>
      <c r="F32" s="94">
        <f t="shared" si="2"/>
        <v>542</v>
      </c>
      <c r="G32" s="37"/>
      <c r="H32" s="94">
        <f t="shared" si="3"/>
        <v>0</v>
      </c>
      <c r="I32" s="37">
        <v>26</v>
      </c>
      <c r="J32" s="92">
        <v>26</v>
      </c>
      <c r="K32" s="37"/>
      <c r="L32" s="92">
        <v>0</v>
      </c>
      <c r="M32" s="37">
        <v>1</v>
      </c>
      <c r="N32" s="92">
        <v>1</v>
      </c>
      <c r="O32" s="37">
        <v>5</v>
      </c>
      <c r="P32" s="94">
        <f t="shared" si="4"/>
        <v>40</v>
      </c>
      <c r="Q32" s="37">
        <v>1</v>
      </c>
      <c r="R32" s="94">
        <f t="shared" si="5"/>
        <v>12</v>
      </c>
      <c r="S32" s="37">
        <v>5</v>
      </c>
      <c r="T32" s="95">
        <f t="shared" si="6"/>
        <v>20</v>
      </c>
      <c r="U32" s="37"/>
      <c r="V32" s="94">
        <f t="shared" si="0"/>
        <v>0</v>
      </c>
      <c r="W32" s="93">
        <f aca="true" t="shared" si="17" ref="W32:W37">F32+H32+J32+L32+N32+P32+R32+T32+V32</f>
        <v>641</v>
      </c>
      <c r="X32" s="36" t="s">
        <v>70</v>
      </c>
      <c r="Y32" s="94">
        <f t="shared" si="8"/>
        <v>24</v>
      </c>
      <c r="Z32" s="37"/>
      <c r="AA32" s="94">
        <f t="shared" si="9"/>
        <v>0</v>
      </c>
      <c r="AB32" s="37">
        <v>3</v>
      </c>
      <c r="AC32" s="94">
        <f t="shared" si="10"/>
        <v>36</v>
      </c>
      <c r="AD32" s="37" t="s">
        <v>70</v>
      </c>
      <c r="AE32" s="95">
        <f t="shared" si="11"/>
        <v>24</v>
      </c>
      <c r="AF32" s="96">
        <f aca="true" t="shared" si="18" ref="AF32:AF37">Y32+AA32+AC32+AE32</f>
        <v>84</v>
      </c>
      <c r="AG32" s="37" t="s">
        <v>70</v>
      </c>
      <c r="AH32" s="94">
        <f t="shared" si="13"/>
        <v>12</v>
      </c>
      <c r="AI32" s="37"/>
      <c r="AJ32" s="94">
        <f t="shared" si="14"/>
        <v>0</v>
      </c>
      <c r="AK32" s="97">
        <f t="shared" si="1"/>
        <v>12</v>
      </c>
      <c r="AL32" s="98">
        <f aca="true" t="shared" si="19" ref="AL32:AL37">W32+AF32+AK32</f>
        <v>737</v>
      </c>
      <c r="AM32" s="81"/>
    </row>
    <row r="33" spans="1:39" ht="12.75">
      <c r="A33" s="28"/>
      <c r="B33" s="118" t="s">
        <v>115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</row>
    <row r="34" spans="1:39" ht="12.75">
      <c r="A34" s="28">
        <f t="shared" si="16"/>
        <v>1</v>
      </c>
      <c r="B34" s="29" t="s">
        <v>99</v>
      </c>
      <c r="C34" s="29" t="s">
        <v>100</v>
      </c>
      <c r="D34" s="69"/>
      <c r="E34" s="36">
        <v>307</v>
      </c>
      <c r="F34" s="94">
        <f t="shared" si="2"/>
        <v>614</v>
      </c>
      <c r="G34" s="37"/>
      <c r="H34" s="94">
        <f t="shared" si="3"/>
        <v>0</v>
      </c>
      <c r="I34" s="37">
        <v>95</v>
      </c>
      <c r="J34" s="92">
        <v>95</v>
      </c>
      <c r="K34" s="37"/>
      <c r="L34" s="92">
        <v>0</v>
      </c>
      <c r="M34" s="37"/>
      <c r="N34" s="92">
        <v>0</v>
      </c>
      <c r="O34" s="37">
        <v>5</v>
      </c>
      <c r="P34" s="94">
        <f t="shared" si="4"/>
        <v>40</v>
      </c>
      <c r="Q34" s="37">
        <v>16</v>
      </c>
      <c r="R34" s="94">
        <f t="shared" si="5"/>
        <v>192</v>
      </c>
      <c r="S34" s="37">
        <v>1</v>
      </c>
      <c r="T34" s="95">
        <f t="shared" si="6"/>
        <v>4</v>
      </c>
      <c r="U34" s="37" t="s">
        <v>70</v>
      </c>
      <c r="V34" s="94">
        <f t="shared" si="0"/>
        <v>40</v>
      </c>
      <c r="W34" s="93">
        <f t="shared" si="17"/>
        <v>985</v>
      </c>
      <c r="X34" s="36" t="s">
        <v>70</v>
      </c>
      <c r="Y34" s="94">
        <f t="shared" si="8"/>
        <v>24</v>
      </c>
      <c r="Z34" s="37"/>
      <c r="AA34" s="94">
        <f t="shared" si="9"/>
        <v>0</v>
      </c>
      <c r="AB34" s="37"/>
      <c r="AC34" s="94">
        <f t="shared" si="10"/>
        <v>0</v>
      </c>
      <c r="AD34" s="37"/>
      <c r="AE34" s="95">
        <f t="shared" si="11"/>
        <v>0</v>
      </c>
      <c r="AF34" s="96">
        <f t="shared" si="18"/>
        <v>24</v>
      </c>
      <c r="AG34" s="37" t="s">
        <v>70</v>
      </c>
      <c r="AH34" s="94">
        <f t="shared" si="13"/>
        <v>12</v>
      </c>
      <c r="AI34" s="37"/>
      <c r="AJ34" s="94">
        <f t="shared" si="14"/>
        <v>0</v>
      </c>
      <c r="AK34" s="97">
        <f t="shared" si="1"/>
        <v>12</v>
      </c>
      <c r="AL34" s="98">
        <f t="shared" si="19"/>
        <v>1021</v>
      </c>
      <c r="AM34" s="81"/>
    </row>
    <row r="35" spans="1:39" ht="12.75">
      <c r="A35" s="28">
        <f t="shared" si="16"/>
        <v>2</v>
      </c>
      <c r="B35" s="29" t="s">
        <v>101</v>
      </c>
      <c r="C35" s="29" t="s">
        <v>102</v>
      </c>
      <c r="D35" s="69"/>
      <c r="E35" s="36">
        <v>271</v>
      </c>
      <c r="F35" s="94">
        <f t="shared" si="2"/>
        <v>542</v>
      </c>
      <c r="G35" s="37"/>
      <c r="H35" s="94">
        <f t="shared" si="3"/>
        <v>0</v>
      </c>
      <c r="I35" s="37">
        <v>32</v>
      </c>
      <c r="J35" s="92">
        <v>32</v>
      </c>
      <c r="K35" s="37"/>
      <c r="L35" s="92">
        <v>0</v>
      </c>
      <c r="M35" s="37"/>
      <c r="N35" s="92">
        <v>0</v>
      </c>
      <c r="O35" s="37">
        <v>5</v>
      </c>
      <c r="P35" s="94">
        <f t="shared" si="4"/>
        <v>40</v>
      </c>
      <c r="Q35" s="37">
        <v>17</v>
      </c>
      <c r="R35" s="94">
        <f t="shared" si="5"/>
        <v>204</v>
      </c>
      <c r="S35" s="37"/>
      <c r="T35" s="95">
        <f t="shared" si="6"/>
        <v>0</v>
      </c>
      <c r="U35" s="37" t="s">
        <v>70</v>
      </c>
      <c r="V35" s="94">
        <f t="shared" si="0"/>
        <v>40</v>
      </c>
      <c r="W35" s="93">
        <f t="shared" si="17"/>
        <v>858</v>
      </c>
      <c r="X35" s="36"/>
      <c r="Y35" s="94">
        <f t="shared" si="8"/>
        <v>0</v>
      </c>
      <c r="Z35" s="37"/>
      <c r="AA35" s="94">
        <f t="shared" si="9"/>
        <v>0</v>
      </c>
      <c r="AB35" s="37"/>
      <c r="AC35" s="94">
        <f t="shared" si="10"/>
        <v>0</v>
      </c>
      <c r="AD35" s="37"/>
      <c r="AE35" s="95">
        <f t="shared" si="11"/>
        <v>0</v>
      </c>
      <c r="AF35" s="96">
        <f t="shared" si="18"/>
        <v>0</v>
      </c>
      <c r="AG35" s="37" t="s">
        <v>70</v>
      </c>
      <c r="AH35" s="94">
        <f t="shared" si="13"/>
        <v>12</v>
      </c>
      <c r="AI35" s="37"/>
      <c r="AJ35" s="94">
        <f t="shared" si="14"/>
        <v>0</v>
      </c>
      <c r="AK35" s="97">
        <f t="shared" si="1"/>
        <v>12</v>
      </c>
      <c r="AL35" s="98">
        <f t="shared" si="19"/>
        <v>870</v>
      </c>
      <c r="AM35" s="81"/>
    </row>
    <row r="36" spans="1:39" ht="12.75">
      <c r="A36" s="28">
        <f t="shared" si="16"/>
        <v>3</v>
      </c>
      <c r="B36" s="29" t="s">
        <v>103</v>
      </c>
      <c r="C36" s="29" t="s">
        <v>104</v>
      </c>
      <c r="D36" s="69"/>
      <c r="E36" s="36">
        <v>271</v>
      </c>
      <c r="F36" s="94">
        <f t="shared" si="2"/>
        <v>542</v>
      </c>
      <c r="G36" s="37"/>
      <c r="H36" s="94">
        <f t="shared" si="3"/>
        <v>0</v>
      </c>
      <c r="I36" s="37">
        <v>105</v>
      </c>
      <c r="J36" s="92">
        <v>105</v>
      </c>
      <c r="K36" s="37"/>
      <c r="L36" s="92">
        <v>0</v>
      </c>
      <c r="M36" s="37"/>
      <c r="N36" s="92">
        <v>0</v>
      </c>
      <c r="O36" s="37"/>
      <c r="P36" s="94">
        <f t="shared" si="4"/>
        <v>0</v>
      </c>
      <c r="Q36" s="37"/>
      <c r="R36" s="94">
        <f t="shared" si="5"/>
        <v>0</v>
      </c>
      <c r="S36" s="37">
        <v>21</v>
      </c>
      <c r="T36" s="95">
        <f t="shared" si="6"/>
        <v>84</v>
      </c>
      <c r="U36" s="37"/>
      <c r="V36" s="94">
        <f t="shared" si="0"/>
        <v>0</v>
      </c>
      <c r="W36" s="93">
        <f t="shared" si="17"/>
        <v>731</v>
      </c>
      <c r="X36" s="36" t="s">
        <v>70</v>
      </c>
      <c r="Y36" s="94">
        <f t="shared" si="8"/>
        <v>24</v>
      </c>
      <c r="Z36" s="37"/>
      <c r="AA36" s="94">
        <f t="shared" si="9"/>
        <v>0</v>
      </c>
      <c r="AB36" s="37"/>
      <c r="AC36" s="94">
        <f t="shared" si="10"/>
        <v>0</v>
      </c>
      <c r="AD36" s="37"/>
      <c r="AE36" s="95">
        <f t="shared" si="11"/>
        <v>0</v>
      </c>
      <c r="AF36" s="96">
        <f t="shared" si="18"/>
        <v>24</v>
      </c>
      <c r="AG36" s="37" t="s">
        <v>70</v>
      </c>
      <c r="AH36" s="94">
        <f t="shared" si="13"/>
        <v>12</v>
      </c>
      <c r="AI36" s="37"/>
      <c r="AJ36" s="94">
        <f t="shared" si="14"/>
        <v>0</v>
      </c>
      <c r="AK36" s="97">
        <f t="shared" si="1"/>
        <v>12</v>
      </c>
      <c r="AL36" s="98">
        <f t="shared" si="19"/>
        <v>767</v>
      </c>
      <c r="AM36" s="81"/>
    </row>
    <row r="37" spans="1:39" ht="12.75">
      <c r="A37" s="28">
        <f t="shared" si="16"/>
        <v>4</v>
      </c>
      <c r="B37" s="29" t="s">
        <v>105</v>
      </c>
      <c r="C37" s="29" t="s">
        <v>106</v>
      </c>
      <c r="D37" s="69"/>
      <c r="E37" s="36">
        <v>43</v>
      </c>
      <c r="F37" s="94">
        <f t="shared" si="2"/>
        <v>86</v>
      </c>
      <c r="G37" s="37"/>
      <c r="H37" s="94">
        <f t="shared" si="3"/>
        <v>0</v>
      </c>
      <c r="I37" s="37">
        <v>369</v>
      </c>
      <c r="J37" s="92">
        <v>369</v>
      </c>
      <c r="K37" s="37"/>
      <c r="L37" s="92">
        <v>0</v>
      </c>
      <c r="M37" s="37"/>
      <c r="N37" s="92">
        <v>0</v>
      </c>
      <c r="O37" s="37"/>
      <c r="P37" s="94">
        <f t="shared" si="4"/>
        <v>0</v>
      </c>
      <c r="Q37" s="37"/>
      <c r="R37" s="94">
        <f t="shared" si="5"/>
        <v>0</v>
      </c>
      <c r="S37" s="37"/>
      <c r="T37" s="95">
        <f t="shared" si="6"/>
        <v>0</v>
      </c>
      <c r="U37" s="37"/>
      <c r="V37" s="94">
        <f t="shared" si="0"/>
        <v>0</v>
      </c>
      <c r="W37" s="93">
        <f t="shared" si="17"/>
        <v>455</v>
      </c>
      <c r="X37" s="36" t="s">
        <v>70</v>
      </c>
      <c r="Y37" s="94">
        <f t="shared" si="8"/>
        <v>24</v>
      </c>
      <c r="Z37" s="37"/>
      <c r="AA37" s="94">
        <f t="shared" si="9"/>
        <v>0</v>
      </c>
      <c r="AB37" s="37"/>
      <c r="AC37" s="94">
        <f t="shared" si="10"/>
        <v>0</v>
      </c>
      <c r="AD37" s="37"/>
      <c r="AE37" s="95">
        <f t="shared" si="11"/>
        <v>0</v>
      </c>
      <c r="AF37" s="96">
        <f t="shared" si="18"/>
        <v>24</v>
      </c>
      <c r="AG37" s="37" t="s">
        <v>70</v>
      </c>
      <c r="AH37" s="94">
        <f t="shared" si="13"/>
        <v>12</v>
      </c>
      <c r="AI37" s="37"/>
      <c r="AJ37" s="94">
        <f t="shared" si="14"/>
        <v>0</v>
      </c>
      <c r="AK37" s="97">
        <f t="shared" si="1"/>
        <v>12</v>
      </c>
      <c r="AL37" s="98">
        <f t="shared" si="19"/>
        <v>491</v>
      </c>
      <c r="AM37" s="81"/>
    </row>
    <row r="39" spans="2:20" ht="12.75">
      <c r="B39" s="125" t="s">
        <v>121</v>
      </c>
      <c r="T39" s="124" t="s">
        <v>119</v>
      </c>
    </row>
    <row r="40" ht="12.75">
      <c r="T40" s="124" t="s">
        <v>120</v>
      </c>
    </row>
  </sheetData>
  <mergeCells count="11">
    <mergeCell ref="B33:AM33"/>
    <mergeCell ref="E31:AL31"/>
    <mergeCell ref="E17:AL17"/>
    <mergeCell ref="B21:AM21"/>
    <mergeCell ref="B24:AM24"/>
    <mergeCell ref="B27:AM27"/>
    <mergeCell ref="B30:AM30"/>
    <mergeCell ref="B10:AM10"/>
    <mergeCell ref="B14:AM14"/>
    <mergeCell ref="B16:AM16"/>
    <mergeCell ref="B19:AM19"/>
  </mergeCells>
  <printOptions/>
  <pageMargins left="0" right="0" top="0" bottom="0" header="0.5118110236220472" footer="0.5118110236220472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M.I.U.R.</cp:lastModifiedBy>
  <cp:lastPrinted>2012-06-18T08:40:59Z</cp:lastPrinted>
  <dcterms:created xsi:type="dcterms:W3CDTF">2002-01-22T21:59:47Z</dcterms:created>
  <dcterms:modified xsi:type="dcterms:W3CDTF">2012-06-18T08:48:29Z</dcterms:modified>
  <cp:category/>
  <cp:version/>
  <cp:contentType/>
  <cp:contentStatus/>
</cp:coreProperties>
</file>